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<sst xmlns="http://schemas.openxmlformats.org/spreadsheetml/2006/main" count="227" uniqueCount="121">
  <si>
    <t>Приложение 4</t>
  </si>
  <si>
    <t>к решению Совета депутатов</t>
  </si>
  <si>
    <t>сельского поселения Выкатной</t>
  </si>
  <si>
    <t>От 27.12.2021 № 107</t>
  </si>
  <si>
    <t>тыс. рублей</t>
  </si>
  <si>
    <t>рублей</t>
  </si>
  <si>
    <t>Наименование главного распорядителя кредитов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</si>
  <si>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</si>
  <si>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</si>
  <si>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</si>
  <si>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</si>
  <si>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</si>
  <si>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 xml:space="preserve">Расходы, осуществляемые за счет субвенций и субсидий, предоставляемых из бюджета автономного округа        </t>
  </si>
  <si>
    <t>2</t>
  </si>
  <si>
    <t>3</t>
  </si>
  <si>
    <t>4</t>
  </si>
  <si>
    <t>5</t>
  </si>
  <si>
    <t>6</t>
  </si>
  <si>
    <t>ВСЕГО:</t>
  </si>
  <si>
    <t>Программные мероприятия</t>
  </si>
  <si>
    <t>Муниципальная программа «Развитие образования в Ханты-Мансийском районе на 2019-2023годы»</t>
  </si>
  <si>
    <t>Основное мероприятие «Организация отдыха и оздоровление детей»</t>
  </si>
  <si>
    <t>0250320829</t>
  </si>
  <si>
    <t>244</t>
  </si>
  <si>
    <t>Основное мероприятие «Содействие профориентации и карьерным устремлениям молодежи» (организация экологических отрядов)</t>
  </si>
  <si>
    <t>0250420825</t>
  </si>
  <si>
    <t>111</t>
  </si>
  <si>
    <t>119</t>
  </si>
  <si>
    <t xml:space="preserve">ИТОГО </t>
  </si>
  <si>
    <t>Муниципальная программа «Развитие культуры в сельском поселении  Выкатной  на 2021-2023годы»</t>
  </si>
  <si>
    <t>0500100590</t>
  </si>
  <si>
    <t>112</t>
  </si>
  <si>
    <t>247</t>
  </si>
  <si>
    <t>851</t>
  </si>
  <si>
    <t>852</t>
  </si>
  <si>
    <t xml:space="preserve">Иные межбюджетные трансферты на реализацию мероприятий по содействию местному самоуправлению в развитии исторических и иных местных традиций, созданию условий в рамках муниципальной программы «Культура Ханты-Мансийского района на 2019-2023годы»(за счет средств автономного округа) </t>
  </si>
  <si>
    <t>0500182420</t>
  </si>
  <si>
    <t xml:space="preserve">Реализация мероприятий, софинансирование государственных программ, бюджет сельского поселения </t>
  </si>
  <si>
    <t>05001S2420</t>
  </si>
  <si>
    <t>Муниципальная программа "Развитие спорта и туризма на территории сельского поселения Выкатной на 2021-2023годы"</t>
  </si>
  <si>
    <t>0600100590</t>
  </si>
  <si>
    <t>Муниципальная программа «Содействие занятости населения Ханты-Мансийского района на 2021 – 2023 годы»(за счет средств бюджета автономного округа)</t>
  </si>
  <si>
    <t>0700185060</t>
  </si>
  <si>
    <t>Муниципальная программа «Развитие агропромышленного комплекса  и традиционной хозяйственной деятельности коренных малочисленных народов севера Ханты-Мансийского района на 2019-2023годы»</t>
  </si>
  <si>
    <t>0850120827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</si>
  <si>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</si>
  <si>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0850184200</t>
  </si>
  <si>
    <t>Муниципальная программа «Улучшение жилищных условий жителей сельского поселения Выкатной на 2021-2023годы»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</si>
  <si>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2021 – 2023 годы»</t>
  </si>
  <si>
    <t>13101S2300</t>
  </si>
  <si>
    <t>123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</si>
  <si>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2023 годы»</t>
  </si>
  <si>
    <t>1310182300</t>
  </si>
  <si>
    <t>Иные межбюджетные трансферты на по созданию условий для деятельности народных дружин в сельских поселенияхв рамках подпрограммы"Профилактика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правонарушенеий, терроризма и экстремизма, незаконного оборота и потребления наркотических средстви психотропных веществ в Ханты-Мансийском районе на 2014-2019 годы"</t>
  </si>
  <si>
    <t>1310120804</t>
  </si>
  <si>
    <t>Муниципальная программа «Безопасность жизнедеятельности в сельском поселении Выкатной на 2021-2023 годы»</t>
  </si>
  <si>
    <t>1430199990</t>
  </si>
  <si>
    <t>Муниципальная программа "Обеспечение экологической безопасности Ханты-Мансийского района на 2019-2023годы"(за счет средств автономного округа)</t>
  </si>
  <si>
    <t>1500184290</t>
  </si>
  <si>
    <t>121</t>
  </si>
  <si>
    <t>129</t>
  </si>
  <si>
    <t>Муниципальная программа "Комплексное развитие транспортной системы на территории Ханты-Мансийского района на 2019-2023годы"</t>
  </si>
  <si>
    <t>1830189010</t>
  </si>
  <si>
    <t>Программа комплексного развития транспортной инфраструктуры сельского поселения Выкатной</t>
  </si>
  <si>
    <t>1800399990</t>
  </si>
  <si>
    <t>Муниципальная
программа «Молодежь сельского 
поселения Выкатной на 2021-2023 годы»</t>
  </si>
  <si>
    <t>3200199990</t>
  </si>
  <si>
    <t>Муниципальная программа «Повышение эффективности муниципального управления Ханты-Мансийского района на 2019 — 2023 годы»</t>
  </si>
  <si>
    <t>3300459300</t>
  </si>
  <si>
    <t>Иные межбюджетные трансферты на реализацию мероприятий муниципальной программы "Зашита населения и территории от черезвычайых ситуаций, обезпечение пожарной безопасности в Ханты-Мансийском районе на 2019-2023 годы"</t>
  </si>
  <si>
    <t>1410420802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</si>
  <si>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</si>
  <si>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1810120801</t>
  </si>
  <si>
    <t xml:space="preserve">Муниципальная программа "Энергосбережение и повышение энергетической эффективности на территории сельского поселения Выкатной на 2021-2023годы" </t>
  </si>
  <si>
    <t>3400199990</t>
  </si>
  <si>
    <t>Муниципальная программа «Благоустройство населенных  пунктов Ханты-Мансийского района на 2021-2025годы» за счет средств ПТЭК</t>
  </si>
  <si>
    <t>3800220817</t>
  </si>
  <si>
    <t>Муниципальная программа «Благоустройство населенных пунктов в сельском поселении Выкатной на 2021-2023годы»</t>
  </si>
  <si>
    <t>3810399990</t>
  </si>
  <si>
    <t>Ведомственная целевая программа «Обеспечение 
деятельности администрации сельского  поселения Выкатной на 2021 – 2023 годы"</t>
  </si>
  <si>
    <t>8010000000</t>
  </si>
  <si>
    <t>Глава муниципального образования</t>
  </si>
  <si>
    <t>8010002030</t>
  </si>
  <si>
    <t>Обеспечение функций органов местного самоуправления (денежное содержание ДМС)</t>
  </si>
  <si>
    <t>8010002040</t>
  </si>
  <si>
    <t>122</t>
  </si>
  <si>
    <t>Обеспечение функций органов местного самоуправления (должности не отнесенные к ДМС)</t>
  </si>
  <si>
    <t>8010002050</t>
  </si>
  <si>
    <t>Другие общегосударственные вопросы</t>
  </si>
  <si>
    <t>850</t>
  </si>
  <si>
    <t>Услуги в области информационных технологий</t>
  </si>
  <si>
    <t>8010020070</t>
  </si>
  <si>
    <t>3200099990</t>
  </si>
  <si>
    <t>Не программные мероприятия</t>
  </si>
  <si>
    <t>Субвенции на осуществление первичного воинского учета на территориях, где отсутствуют военные комиссариаты</t>
  </si>
  <si>
    <t>7000051180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</si>
  <si>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</si>
  <si>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7000000601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</si>
  <si>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поселений)</t>
  </si>
  <si>
    <t>7000020701</t>
  </si>
  <si>
    <t>7000020702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</si>
  <si>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 ДМС)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</si>
  <si>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 (поощрение муниципальных команд сельских поселений не ДМС)</t>
  </si>
  <si>
    <t>7000020703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</si>
  <si>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(мероприятий, связанных с профилактикой иустранением последствий новой коронавирусной инфекции, вызванной СОВИД-19)</t>
  </si>
  <si>
    <t>7000020705</t>
  </si>
  <si>
    <t>Расходы за счет средств резервного фонда администрации Ханты-Мансийского района</t>
  </si>
  <si>
    <t>7000020816</t>
  </si>
  <si>
    <t>Межбюджетные трансферты, передаваемые по соглашениям за счет средств ПТЭК</t>
  </si>
  <si>
    <t>7000020817</t>
  </si>
  <si>
    <t>Расходы на проведение мероприятий по вывозу снега и защите населенных пунктов от угрозы подтопления талыми водами</t>
  </si>
  <si>
    <t>7000020826</t>
  </si>
  <si>
    <t>Иные межбюджетные трансферты за счет средств резервного фонда Правительства ХМАО — Югры за исключением иных межбюджетных трансфертов на реализацию наказов избирателей депутатам Думы Ханты-Мансийского автономного округа — Югры</t>
  </si>
  <si>
    <t>7000085150</t>
  </si>
  <si>
    <t xml:space="preserve">Иные межбюджетные трансферты </t>
  </si>
  <si>
    <t>7000089020</t>
  </si>
  <si>
    <t>540</t>
  </si>
  <si>
    <t>Пенсионное обеспечение</t>
  </si>
  <si>
    <t>7000099990</t>
  </si>
  <si>
    <t>312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</si>
  <si>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Выкатной на 2021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</si>
</sst>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165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 horizontal="left"/>
    </xf>
    <xf numFmtId="49" fontId="2" fillId="0" borderId="10" xfId="53" applyNumberFormat="1" applyFont="1" applyFill="1" applyBorder="1" applyAlignment="1" applyProtection="1">
      <alignment horizontal="left" vertical="center"/>
      <protection hidden="1"/>
    </xf>
    <xf numFmtId="4" fontId="11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165" fontId="7" fillId="0" borderId="13" xfId="53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65" fontId="9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53" applyNumberFormat="1" applyFont="1" applyFill="1" applyBorder="1" applyAlignment="1" applyProtection="1">
      <alignment horizontal="center" vertical="center"/>
      <protection hidden="1"/>
    </xf>
    <xf numFmtId="165" fontId="7" fillId="33" borderId="10" xfId="33" applyNumberFormat="1" applyFont="1" applyFill="1" applyBorder="1" applyAlignment="1" applyProtection="1">
      <alignment horizontal="left" vertical="center" wrapText="1"/>
      <protection hidden="1"/>
    </xf>
    <xf numFmtId="0" fontId="13" fillId="0" borderId="1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5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165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>
      <alignment horizontal="left" vertical="center" wrapText="1"/>
    </xf>
    <xf numFmtId="49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65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5" fontId="7" fillId="33" borderId="10" xfId="33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tabSelected="1" zoomScalePageLayoutView="0" workbookViewId="0" topLeftCell="A1">
      <selection activeCell="F5" sqref="F5"/>
    </sheetView>
  </sheetViews>
  <sheetFormatPr defaultColWidth="9.00390625" defaultRowHeight="15"/>
  <cols>
    <col min="1" max="1" width="56.00390625" style="1" customWidth="1"/>
    <col min="2" max="2" width="19.28125" style="2" customWidth="1"/>
    <col min="3" max="3" width="5.8515625" style="2" customWidth="1"/>
    <col min="4" max="4" width="22.00390625" style="3" customWidth="1"/>
    <col min="5" max="5" width="23.421875" style="4" customWidth="1"/>
    <col min="6" max="6" width="18.28125" style="4" customWidth="1"/>
    <col min="7" max="16384" width="9.00390625" style="1" customWidth="1"/>
  </cols>
  <sheetData>
    <row r="1" spans="4:6" ht="18.75">
      <c r="D1" s="53" t="s">
        <v>0</v>
      </c>
      <c r="E1" s="53"/>
      <c r="F1" s="53"/>
    </row>
    <row r="2" spans="4:6" ht="18.75">
      <c r="D2" s="53" t="s">
        <v>1</v>
      </c>
      <c r="E2" s="53"/>
      <c r="F2" s="53"/>
    </row>
    <row r="3" spans="4:6" ht="18.75">
      <c r="D3" s="53" t="s">
        <v>2</v>
      </c>
      <c r="E3" s="53"/>
      <c r="F3" s="53"/>
    </row>
    <row r="4" spans="4:6" ht="18.75">
      <c r="D4" s="53" t="s">
        <v>3</v>
      </c>
      <c r="E4" s="53"/>
      <c r="F4" s="53"/>
    </row>
    <row r="5" spans="5:6" ht="18.75">
      <c r="E5" s="5"/>
      <c r="F5" s="5"/>
    </row>
    <row r="6" spans="1:6" ht="29.25" customHeight="1">
      <c r="A6" s="54" t="s">
        <v>120</v>
      </c>
      <c r="B6" s="54"/>
      <c r="C6" s="54"/>
      <c r="D6" s="54"/>
      <c r="E6" s="54"/>
      <c r="F6" s="54"/>
    </row>
    <row r="7" spans="1:6" ht="75" customHeight="1">
      <c r="A7" s="54"/>
      <c r="B7" s="54"/>
      <c r="C7" s="54"/>
      <c r="D7" s="54"/>
      <c r="E7" s="54"/>
      <c r="F7" s="54" t="s">
        <v>4</v>
      </c>
    </row>
    <row r="8" spans="1:6" ht="18.75">
      <c r="A8" s="6"/>
      <c r="B8" s="7"/>
      <c r="C8" s="7"/>
      <c r="D8" s="8"/>
      <c r="E8" s="9"/>
      <c r="F8" s="10" t="s">
        <v>5</v>
      </c>
    </row>
    <row r="9" spans="1:6" ht="18.75" customHeight="1">
      <c r="A9" s="55" t="s">
        <v>6</v>
      </c>
      <c r="B9" s="56" t="s">
        <v>7</v>
      </c>
      <c r="C9" s="56" t="s">
        <v>8</v>
      </c>
      <c r="D9" s="57" t="s">
        <v>9</v>
      </c>
      <c r="E9" s="58" t="s">
        <v>10</v>
      </c>
      <c r="F9" s="58"/>
    </row>
    <row r="10" spans="1:6" ht="187.5">
      <c r="A10" s="55"/>
      <c r="B10" s="56"/>
      <c r="C10" s="56"/>
      <c r="D10" s="57"/>
      <c r="E10" s="14" t="s">
        <v>11</v>
      </c>
      <c r="F10" s="15" t="s">
        <v>12</v>
      </c>
    </row>
    <row r="11" spans="1:6" ht="18.75">
      <c r="A11" s="11">
        <v>1</v>
      </c>
      <c r="B11" s="12" t="s">
        <v>13</v>
      </c>
      <c r="C11" s="12" t="s">
        <v>14</v>
      </c>
      <c r="D11" s="13" t="s">
        <v>15</v>
      </c>
      <c r="E11" s="13" t="s">
        <v>16</v>
      </c>
      <c r="F11" s="13" t="s">
        <v>17</v>
      </c>
    </row>
    <row r="12" spans="1:8" s="19" customFormat="1" ht="33.75" customHeight="1">
      <c r="A12" s="16" t="s">
        <v>18</v>
      </c>
      <c r="B12" s="17"/>
      <c r="C12" s="17"/>
      <c r="D12" s="18">
        <f>D13+D96</f>
        <v>68016244.78000002</v>
      </c>
      <c r="E12" s="18">
        <f>E13+E96</f>
        <v>67123370.35000001</v>
      </c>
      <c r="F12" s="18">
        <f>F13+F96</f>
        <v>892874.4299999999</v>
      </c>
      <c r="H12" s="20"/>
    </row>
    <row r="13" spans="1:8" s="19" customFormat="1" ht="33.75" customHeight="1">
      <c r="A13" s="21" t="s">
        <v>19</v>
      </c>
      <c r="B13" s="17"/>
      <c r="C13" s="17"/>
      <c r="D13" s="18">
        <f>E13+F13</f>
        <v>54013123.72000001</v>
      </c>
      <c r="E13" s="18">
        <f>E29+E38+E40+E50+E54+E57+E65+E59+E63+E69+E76+E80+E95+E44+E42+E19+E35+E74</f>
        <v>53657046.610000014</v>
      </c>
      <c r="F13" s="18">
        <f>F29+F38+F40+F50+F54+F57+F65+F59+F63+F69+F76+F80+F95+F44+F42</f>
        <v>356077.11</v>
      </c>
      <c r="H13" s="20"/>
    </row>
    <row r="14" spans="1:8" s="19" customFormat="1" ht="49.5" customHeight="1">
      <c r="A14" s="22" t="s">
        <v>20</v>
      </c>
      <c r="B14" s="23"/>
      <c r="C14" s="23"/>
      <c r="D14" s="24"/>
      <c r="E14" s="24"/>
      <c r="F14" s="24"/>
      <c r="H14" s="20"/>
    </row>
    <row r="15" spans="1:8" s="19" customFormat="1" ht="49.5" customHeight="1">
      <c r="A15" s="22" t="s">
        <v>21</v>
      </c>
      <c r="B15" s="25" t="s">
        <v>22</v>
      </c>
      <c r="C15" s="23" t="s">
        <v>23</v>
      </c>
      <c r="D15" s="24">
        <f aca="true" t="shared" si="0" ref="D15:D28">E15+F15</f>
        <v>72000</v>
      </c>
      <c r="E15" s="24">
        <v>72000</v>
      </c>
      <c r="F15" s="24">
        <v>0</v>
      </c>
      <c r="H15" s="20"/>
    </row>
    <row r="16" spans="1:8" s="19" customFormat="1" ht="56.25" customHeight="1">
      <c r="A16" s="59" t="s">
        <v>24</v>
      </c>
      <c r="B16" s="60" t="s">
        <v>25</v>
      </c>
      <c r="C16" s="23" t="s">
        <v>26</v>
      </c>
      <c r="D16" s="24">
        <f t="shared" si="0"/>
        <v>274286.76</v>
      </c>
      <c r="E16" s="24">
        <v>274286.76</v>
      </c>
      <c r="F16" s="24">
        <v>0</v>
      </c>
      <c r="H16" s="20"/>
    </row>
    <row r="17" spans="1:8" s="19" customFormat="1" ht="56.25" customHeight="1">
      <c r="A17" s="59"/>
      <c r="B17" s="60"/>
      <c r="C17" s="23" t="s">
        <v>27</v>
      </c>
      <c r="D17" s="24">
        <f t="shared" si="0"/>
        <v>82833.3</v>
      </c>
      <c r="E17" s="24">
        <v>82833.3</v>
      </c>
      <c r="F17" s="24">
        <v>0</v>
      </c>
      <c r="H17" s="20"/>
    </row>
    <row r="18" spans="1:8" s="19" customFormat="1" ht="56.25" customHeight="1">
      <c r="A18" s="59"/>
      <c r="B18" s="60"/>
      <c r="C18" s="23" t="s">
        <v>23</v>
      </c>
      <c r="D18" s="24">
        <f t="shared" si="0"/>
        <v>141500</v>
      </c>
      <c r="E18" s="24">
        <v>141500</v>
      </c>
      <c r="F18" s="24">
        <v>0</v>
      </c>
      <c r="H18" s="20"/>
    </row>
    <row r="19" spans="1:8" s="19" customFormat="1" ht="30" customHeight="1">
      <c r="A19" s="61" t="s">
        <v>28</v>
      </c>
      <c r="B19" s="61"/>
      <c r="C19" s="61"/>
      <c r="D19" s="27">
        <f t="shared" si="0"/>
        <v>570620.06</v>
      </c>
      <c r="E19" s="27">
        <f>E15+E16+E17+E18</f>
        <v>570620.06</v>
      </c>
      <c r="F19" s="27">
        <v>0</v>
      </c>
      <c r="H19" s="20"/>
    </row>
    <row r="20" spans="1:8" s="19" customFormat="1" ht="18.75" customHeight="1">
      <c r="A20" s="62" t="s">
        <v>29</v>
      </c>
      <c r="B20" s="12" t="s">
        <v>30</v>
      </c>
      <c r="C20" s="12" t="s">
        <v>26</v>
      </c>
      <c r="D20" s="24">
        <f t="shared" si="0"/>
        <v>4865424.68</v>
      </c>
      <c r="E20" s="24">
        <v>4865424.68</v>
      </c>
      <c r="F20" s="24">
        <v>0</v>
      </c>
      <c r="H20" s="20"/>
    </row>
    <row r="21" spans="1:8" s="19" customFormat="1" ht="18.75">
      <c r="A21" s="62"/>
      <c r="B21" s="12" t="s">
        <v>30</v>
      </c>
      <c r="C21" s="12" t="s">
        <v>31</v>
      </c>
      <c r="D21" s="24">
        <f t="shared" si="0"/>
        <v>10274.2</v>
      </c>
      <c r="E21" s="24">
        <v>10274.2</v>
      </c>
      <c r="F21" s="24">
        <v>0</v>
      </c>
      <c r="H21" s="20"/>
    </row>
    <row r="22" spans="1:8" s="19" customFormat="1" ht="18.75">
      <c r="A22" s="62"/>
      <c r="B22" s="12" t="s">
        <v>30</v>
      </c>
      <c r="C22" s="12" t="s">
        <v>27</v>
      </c>
      <c r="D22" s="24">
        <f t="shared" si="0"/>
        <v>1324206.08</v>
      </c>
      <c r="E22" s="24">
        <v>1324206.08</v>
      </c>
      <c r="F22" s="24">
        <v>0</v>
      </c>
      <c r="H22" s="20"/>
    </row>
    <row r="23" spans="1:8" s="19" customFormat="1" ht="18.75">
      <c r="A23" s="62"/>
      <c r="B23" s="12" t="s">
        <v>30</v>
      </c>
      <c r="C23" s="12" t="s">
        <v>23</v>
      </c>
      <c r="D23" s="24">
        <f t="shared" si="0"/>
        <v>669389.94</v>
      </c>
      <c r="E23" s="24">
        <v>669389.94</v>
      </c>
      <c r="F23" s="24">
        <v>0</v>
      </c>
      <c r="H23" s="20"/>
    </row>
    <row r="24" spans="1:8" s="19" customFormat="1" ht="18.75">
      <c r="A24" s="62"/>
      <c r="B24" s="12" t="s">
        <v>30</v>
      </c>
      <c r="C24" s="12" t="s">
        <v>32</v>
      </c>
      <c r="D24" s="24">
        <f t="shared" si="0"/>
        <v>885513.02</v>
      </c>
      <c r="E24" s="24">
        <v>885513.02</v>
      </c>
      <c r="F24" s="24">
        <v>0</v>
      </c>
      <c r="H24" s="20"/>
    </row>
    <row r="25" spans="1:8" s="19" customFormat="1" ht="18.75">
      <c r="A25" s="62"/>
      <c r="B25" s="12" t="s">
        <v>30</v>
      </c>
      <c r="C25" s="12" t="s">
        <v>33</v>
      </c>
      <c r="D25" s="24">
        <f t="shared" si="0"/>
        <v>0</v>
      </c>
      <c r="E25" s="24">
        <v>0</v>
      </c>
      <c r="F25" s="24">
        <v>0</v>
      </c>
      <c r="H25" s="20"/>
    </row>
    <row r="26" spans="1:8" s="19" customFormat="1" ht="18.75">
      <c r="A26" s="62"/>
      <c r="B26" s="12" t="s">
        <v>30</v>
      </c>
      <c r="C26" s="12" t="s">
        <v>34</v>
      </c>
      <c r="D26" s="24">
        <f t="shared" si="0"/>
        <v>150</v>
      </c>
      <c r="E26" s="24">
        <v>150</v>
      </c>
      <c r="F26" s="24">
        <v>0</v>
      </c>
      <c r="H26" s="20"/>
    </row>
    <row r="27" spans="1:6" s="19" customFormat="1" ht="150" hidden="1">
      <c r="A27" s="22" t="s">
        <v>35</v>
      </c>
      <c r="B27" s="12" t="s">
        <v>36</v>
      </c>
      <c r="C27" s="12" t="s">
        <v>23</v>
      </c>
      <c r="D27" s="24">
        <f t="shared" si="0"/>
        <v>0</v>
      </c>
      <c r="E27" s="24">
        <v>0</v>
      </c>
      <c r="F27" s="24">
        <v>0</v>
      </c>
    </row>
    <row r="28" spans="1:6" s="19" customFormat="1" ht="56.25" hidden="1">
      <c r="A28" s="22" t="s">
        <v>37</v>
      </c>
      <c r="B28" s="12" t="s">
        <v>38</v>
      </c>
      <c r="C28" s="12" t="s">
        <v>23</v>
      </c>
      <c r="D28" s="24">
        <f t="shared" si="0"/>
        <v>0</v>
      </c>
      <c r="E28" s="24">
        <v>0</v>
      </c>
      <c r="F28" s="24">
        <v>0</v>
      </c>
    </row>
    <row r="29" spans="1:6" s="19" customFormat="1" ht="18.75" customHeight="1">
      <c r="A29" s="63" t="s">
        <v>28</v>
      </c>
      <c r="B29" s="63"/>
      <c r="C29" s="63"/>
      <c r="D29" s="27">
        <f>D28+D27+D26+D25+D24+D23+D22+D21+D20</f>
        <v>7754957.92</v>
      </c>
      <c r="E29" s="27">
        <f>E28+E27+E26+E25+E24+E23+E22+E21+E20</f>
        <v>7754957.92</v>
      </c>
      <c r="F29" s="27">
        <f>F28+F27+F26+F25+F24+F23+F22+F21+F20</f>
        <v>0</v>
      </c>
    </row>
    <row r="30" spans="1:6" s="29" customFormat="1" ht="18.75" customHeight="1">
      <c r="A30" s="64" t="s">
        <v>39</v>
      </c>
      <c r="B30" s="12" t="s">
        <v>40</v>
      </c>
      <c r="C30" s="12" t="s">
        <v>26</v>
      </c>
      <c r="D30" s="24">
        <f aca="true" t="shared" si="1" ref="D30:D39">E30+F30</f>
        <v>1061922.11</v>
      </c>
      <c r="E30" s="24">
        <v>1061922.11</v>
      </c>
      <c r="F30" s="24">
        <v>0</v>
      </c>
    </row>
    <row r="31" spans="1:6" s="29" customFormat="1" ht="18.75">
      <c r="A31" s="64"/>
      <c r="B31" s="12" t="s">
        <v>40</v>
      </c>
      <c r="C31" s="12" t="s">
        <v>31</v>
      </c>
      <c r="D31" s="24">
        <f t="shared" si="1"/>
        <v>0</v>
      </c>
      <c r="E31" s="24">
        <v>0</v>
      </c>
      <c r="F31" s="24">
        <v>0</v>
      </c>
    </row>
    <row r="32" spans="1:6" s="29" customFormat="1" ht="18.75">
      <c r="A32" s="64"/>
      <c r="B32" s="12" t="s">
        <v>40</v>
      </c>
      <c r="C32" s="12" t="s">
        <v>27</v>
      </c>
      <c r="D32" s="24">
        <f t="shared" si="1"/>
        <v>264971.15</v>
      </c>
      <c r="E32" s="24">
        <v>264971.15</v>
      </c>
      <c r="F32" s="24">
        <v>0</v>
      </c>
    </row>
    <row r="33" spans="1:6" s="29" customFormat="1" ht="18.75">
      <c r="A33" s="64"/>
      <c r="B33" s="12" t="s">
        <v>40</v>
      </c>
      <c r="C33" s="12" t="s">
        <v>23</v>
      </c>
      <c r="D33" s="24">
        <f t="shared" si="1"/>
        <v>264114.72</v>
      </c>
      <c r="E33" s="24">
        <v>264114.72</v>
      </c>
      <c r="F33" s="24"/>
    </row>
    <row r="34" spans="1:6" s="29" customFormat="1" ht="18.75">
      <c r="A34" s="64"/>
      <c r="B34" s="12" t="s">
        <v>40</v>
      </c>
      <c r="C34" s="12" t="s">
        <v>32</v>
      </c>
      <c r="D34" s="24">
        <f t="shared" si="1"/>
        <v>263046.19</v>
      </c>
      <c r="E34" s="24">
        <v>263046.19</v>
      </c>
      <c r="F34" s="24">
        <v>0</v>
      </c>
    </row>
    <row r="35" spans="1:6" s="29" customFormat="1" ht="18.75" customHeight="1">
      <c r="A35" s="65" t="s">
        <v>28</v>
      </c>
      <c r="B35" s="65"/>
      <c r="C35" s="65"/>
      <c r="D35" s="27">
        <f t="shared" si="1"/>
        <v>1854054.1700000002</v>
      </c>
      <c r="E35" s="27">
        <f>E30+E31+E32+E33+E34</f>
        <v>1854054.1700000002</v>
      </c>
      <c r="F35" s="27"/>
    </row>
    <row r="36" spans="1:6" s="19" customFormat="1" ht="37.5" customHeight="1">
      <c r="A36" s="66" t="s">
        <v>41</v>
      </c>
      <c r="B36" s="12" t="s">
        <v>42</v>
      </c>
      <c r="C36" s="30" t="s">
        <v>26</v>
      </c>
      <c r="D36" s="24">
        <f t="shared" si="1"/>
        <v>253455.84</v>
      </c>
      <c r="E36" s="24"/>
      <c r="F36" s="24">
        <v>253455.84</v>
      </c>
    </row>
    <row r="37" spans="1:6" s="19" customFormat="1" ht="37.5" customHeight="1">
      <c r="A37" s="66"/>
      <c r="B37" s="12" t="s">
        <v>42</v>
      </c>
      <c r="C37" s="31" t="s">
        <v>27</v>
      </c>
      <c r="D37" s="24">
        <f t="shared" si="1"/>
        <v>76544.16</v>
      </c>
      <c r="E37" s="24"/>
      <c r="F37" s="24">
        <v>76544.16</v>
      </c>
    </row>
    <row r="38" spans="1:6" s="19" customFormat="1" ht="18.75" customHeight="1">
      <c r="A38" s="67" t="s">
        <v>28</v>
      </c>
      <c r="B38" s="67"/>
      <c r="C38" s="67"/>
      <c r="D38" s="27">
        <f t="shared" si="1"/>
        <v>330000</v>
      </c>
      <c r="E38" s="27">
        <f>E36+E37</f>
        <v>0</v>
      </c>
      <c r="F38" s="27">
        <f>F36+F37</f>
        <v>330000</v>
      </c>
    </row>
    <row r="39" spans="1:6" s="19" customFormat="1" ht="93" customHeight="1">
      <c r="A39" s="22" t="s">
        <v>43</v>
      </c>
      <c r="B39" s="32" t="s">
        <v>44</v>
      </c>
      <c r="C39" s="33">
        <v>244</v>
      </c>
      <c r="D39" s="24">
        <f t="shared" si="1"/>
        <v>77950.75</v>
      </c>
      <c r="E39" s="24">
        <v>77950.75</v>
      </c>
      <c r="F39" s="24">
        <v>0</v>
      </c>
    </row>
    <row r="40" spans="1:6" s="19" customFormat="1" ht="18.75" customHeight="1">
      <c r="A40" s="67" t="s">
        <v>28</v>
      </c>
      <c r="B40" s="67"/>
      <c r="C40" s="67"/>
      <c r="D40" s="27">
        <f>E40</f>
        <v>77950.75</v>
      </c>
      <c r="E40" s="27">
        <f>E39</f>
        <v>77950.75</v>
      </c>
      <c r="F40" s="27">
        <f>F39</f>
        <v>0</v>
      </c>
    </row>
    <row r="41" spans="1:6" s="19" customFormat="1" ht="78.75" customHeight="1">
      <c r="A41" s="22" t="s">
        <v>45</v>
      </c>
      <c r="B41" s="32" t="s">
        <v>46</v>
      </c>
      <c r="C41" s="34" t="s">
        <v>23</v>
      </c>
      <c r="D41" s="24">
        <f aca="true" t="shared" si="2" ref="D41:D49">E41+F41</f>
        <v>5416.17</v>
      </c>
      <c r="E41" s="24">
        <v>0</v>
      </c>
      <c r="F41" s="24">
        <v>5416.17</v>
      </c>
    </row>
    <row r="42" spans="1:6" s="19" customFormat="1" ht="18.75" customHeight="1">
      <c r="A42" s="67" t="s">
        <v>28</v>
      </c>
      <c r="B42" s="67"/>
      <c r="C42" s="67"/>
      <c r="D42" s="27">
        <f t="shared" si="2"/>
        <v>5416.17</v>
      </c>
      <c r="E42" s="27">
        <f>E41</f>
        <v>0</v>
      </c>
      <c r="F42" s="27">
        <f>F41</f>
        <v>5416.17</v>
      </c>
    </row>
    <row r="43" spans="1:6" s="19" customFormat="1" ht="82.5" customHeight="1">
      <c r="A43" s="35" t="s">
        <v>47</v>
      </c>
      <c r="B43" s="33">
        <v>1100199990</v>
      </c>
      <c r="C43" s="33">
        <v>244</v>
      </c>
      <c r="D43" s="24">
        <f t="shared" si="2"/>
        <v>208115.49</v>
      </c>
      <c r="E43" s="24">
        <v>208115.49</v>
      </c>
      <c r="F43" s="24">
        <v>0</v>
      </c>
    </row>
    <row r="44" spans="1:6" s="19" customFormat="1" ht="18.75" customHeight="1">
      <c r="A44" s="67" t="s">
        <v>28</v>
      </c>
      <c r="B44" s="67"/>
      <c r="C44" s="67"/>
      <c r="D44" s="27">
        <f t="shared" si="2"/>
        <v>208115.49</v>
      </c>
      <c r="E44" s="27">
        <f>E43</f>
        <v>208115.49</v>
      </c>
      <c r="F44" s="27">
        <f>F43</f>
        <v>0</v>
      </c>
    </row>
    <row r="45" spans="1:6" s="19" customFormat="1" ht="70.5" customHeight="1">
      <c r="A45" s="68" t="s">
        <v>48</v>
      </c>
      <c r="B45" s="56" t="s">
        <v>49</v>
      </c>
      <c r="C45" s="34" t="s">
        <v>50</v>
      </c>
      <c r="D45" s="24">
        <f t="shared" si="2"/>
        <v>8075</v>
      </c>
      <c r="E45" s="24">
        <v>8075</v>
      </c>
      <c r="F45" s="27">
        <v>0</v>
      </c>
    </row>
    <row r="46" spans="1:6" s="19" customFormat="1" ht="78.75" customHeight="1">
      <c r="A46" s="68"/>
      <c r="B46" s="56"/>
      <c r="C46" s="12" t="s">
        <v>23</v>
      </c>
      <c r="D46" s="24">
        <f t="shared" si="2"/>
        <v>3450</v>
      </c>
      <c r="E46" s="24">
        <v>3450</v>
      </c>
      <c r="F46" s="24">
        <v>0</v>
      </c>
    </row>
    <row r="47" spans="1:6" s="19" customFormat="1" ht="51" customHeight="1">
      <c r="A47" s="66" t="s">
        <v>51</v>
      </c>
      <c r="B47" s="31" t="s">
        <v>52</v>
      </c>
      <c r="C47" s="12" t="s">
        <v>50</v>
      </c>
      <c r="D47" s="24">
        <f t="shared" si="2"/>
        <v>8075</v>
      </c>
      <c r="E47" s="24">
        <v>0</v>
      </c>
      <c r="F47" s="24">
        <v>8075</v>
      </c>
    </row>
    <row r="48" spans="1:6" s="19" customFormat="1" ht="51" customHeight="1">
      <c r="A48" s="66"/>
      <c r="B48" s="31" t="s">
        <v>52</v>
      </c>
      <c r="C48" s="31" t="s">
        <v>23</v>
      </c>
      <c r="D48" s="24">
        <f t="shared" si="2"/>
        <v>3450</v>
      </c>
      <c r="E48" s="24">
        <v>0</v>
      </c>
      <c r="F48" s="24">
        <v>3450</v>
      </c>
    </row>
    <row r="49" spans="1:6" s="19" customFormat="1" ht="262.5" hidden="1">
      <c r="A49" s="37" t="s">
        <v>53</v>
      </c>
      <c r="B49" s="31" t="s">
        <v>54</v>
      </c>
      <c r="C49" s="31" t="s">
        <v>23</v>
      </c>
      <c r="D49" s="24">
        <f t="shared" si="2"/>
        <v>0</v>
      </c>
      <c r="E49" s="24">
        <v>0</v>
      </c>
      <c r="F49" s="24">
        <v>0</v>
      </c>
    </row>
    <row r="50" spans="1:6" s="19" customFormat="1" ht="18.75" customHeight="1">
      <c r="A50" s="67" t="s">
        <v>28</v>
      </c>
      <c r="B50" s="67"/>
      <c r="C50" s="67"/>
      <c r="D50" s="27">
        <f>D46+D47+D48+D45</f>
        <v>23050</v>
      </c>
      <c r="E50" s="27">
        <f>E46+E47+E48+E45</f>
        <v>11525</v>
      </c>
      <c r="F50" s="27">
        <f>F46+F47+F48</f>
        <v>11525</v>
      </c>
    </row>
    <row r="51" spans="1:6" s="38" customFormat="1" ht="39" customHeight="1">
      <c r="A51" s="68" t="s">
        <v>55</v>
      </c>
      <c r="B51" s="33">
        <v>1410199990</v>
      </c>
      <c r="C51" s="36">
        <v>244</v>
      </c>
      <c r="D51" s="24">
        <f>E51+F51</f>
        <v>0</v>
      </c>
      <c r="E51" s="24">
        <v>0</v>
      </c>
      <c r="F51" s="24">
        <v>0</v>
      </c>
    </row>
    <row r="52" spans="1:6" s="38" customFormat="1" ht="39" customHeight="1">
      <c r="A52" s="68"/>
      <c r="B52" s="33">
        <v>1420199990</v>
      </c>
      <c r="C52" s="36">
        <v>244</v>
      </c>
      <c r="D52" s="24">
        <f>E52+F52</f>
        <v>9050</v>
      </c>
      <c r="E52" s="24">
        <v>9050</v>
      </c>
      <c r="F52" s="24">
        <v>0</v>
      </c>
    </row>
    <row r="53" spans="1:6" s="38" customFormat="1" ht="39" customHeight="1">
      <c r="A53" s="68"/>
      <c r="B53" s="12" t="s">
        <v>56</v>
      </c>
      <c r="C53" s="39" t="s">
        <v>23</v>
      </c>
      <c r="D53" s="24">
        <f>E53+F53</f>
        <v>365979.15</v>
      </c>
      <c r="E53" s="24">
        <v>365979.15</v>
      </c>
      <c r="F53" s="24">
        <v>0</v>
      </c>
    </row>
    <row r="54" spans="1:6" s="19" customFormat="1" ht="18.75" customHeight="1">
      <c r="A54" s="69" t="s">
        <v>28</v>
      </c>
      <c r="B54" s="69"/>
      <c r="C54" s="69"/>
      <c r="D54" s="27">
        <f>D53+D51+D52</f>
        <v>375029.15</v>
      </c>
      <c r="E54" s="27">
        <f>E53+E51+E52</f>
        <v>375029.15</v>
      </c>
      <c r="F54" s="27">
        <f>F53+F51+F52</f>
        <v>0</v>
      </c>
    </row>
    <row r="55" spans="1:6" s="19" customFormat="1" ht="39" customHeight="1">
      <c r="A55" s="59" t="s">
        <v>57</v>
      </c>
      <c r="B55" s="70" t="s">
        <v>58</v>
      </c>
      <c r="C55" s="31" t="s">
        <v>59</v>
      </c>
      <c r="D55" s="24">
        <f>E55+F55</f>
        <v>565.24</v>
      </c>
      <c r="E55" s="24">
        <v>0</v>
      </c>
      <c r="F55" s="24">
        <v>565.24</v>
      </c>
    </row>
    <row r="56" spans="1:6" s="19" customFormat="1" ht="39" customHeight="1">
      <c r="A56" s="59"/>
      <c r="B56" s="70"/>
      <c r="C56" s="31" t="s">
        <v>60</v>
      </c>
      <c r="D56" s="24">
        <f>E56+F56</f>
        <v>170.7</v>
      </c>
      <c r="E56" s="24">
        <v>0</v>
      </c>
      <c r="F56" s="24">
        <v>170.7</v>
      </c>
    </row>
    <row r="57" spans="1:6" s="19" customFormat="1" ht="18.75" customHeight="1">
      <c r="A57" s="69" t="s">
        <v>28</v>
      </c>
      <c r="B57" s="69"/>
      <c r="C57" s="69"/>
      <c r="D57" s="27">
        <f>D55+D56</f>
        <v>735.94</v>
      </c>
      <c r="E57" s="27">
        <f>E55+E56</f>
        <v>0</v>
      </c>
      <c r="F57" s="27">
        <f>F55+F56</f>
        <v>735.94</v>
      </c>
    </row>
    <row r="58" spans="1:6" s="19" customFormat="1" ht="75">
      <c r="A58" s="22" t="s">
        <v>61</v>
      </c>
      <c r="B58" s="31" t="s">
        <v>62</v>
      </c>
      <c r="C58" s="31" t="s">
        <v>23</v>
      </c>
      <c r="D58" s="24">
        <f>E58+F58</f>
        <v>2971018.56</v>
      </c>
      <c r="E58" s="24">
        <v>2971018.56</v>
      </c>
      <c r="F58" s="24">
        <v>0</v>
      </c>
    </row>
    <row r="59" spans="1:6" s="19" customFormat="1" ht="18.75">
      <c r="A59" s="71" t="s">
        <v>28</v>
      </c>
      <c r="B59" s="71"/>
      <c r="C59" s="71"/>
      <c r="D59" s="40">
        <f>D58</f>
        <v>2971018.56</v>
      </c>
      <c r="E59" s="40">
        <f>E58</f>
        <v>2971018.56</v>
      </c>
      <c r="F59" s="40">
        <f>F58</f>
        <v>0</v>
      </c>
    </row>
    <row r="60" spans="1:6" s="19" customFormat="1" ht="18.75" customHeight="1">
      <c r="A60" s="72" t="s">
        <v>63</v>
      </c>
      <c r="B60" s="41">
        <v>1800199990</v>
      </c>
      <c r="C60" s="41">
        <v>244</v>
      </c>
      <c r="D60" s="42">
        <f>E60+F60</f>
        <v>5286673.85</v>
      </c>
      <c r="E60" s="42">
        <v>5286673.85</v>
      </c>
      <c r="F60" s="42">
        <v>0</v>
      </c>
    </row>
    <row r="61" spans="1:6" s="19" customFormat="1" ht="18.75">
      <c r="A61" s="72"/>
      <c r="B61" s="41">
        <v>1800299990</v>
      </c>
      <c r="C61" s="41">
        <v>244</v>
      </c>
      <c r="D61" s="42">
        <f>E61+F61</f>
        <v>1190000</v>
      </c>
      <c r="E61" s="42">
        <v>1190000</v>
      </c>
      <c r="F61" s="42">
        <v>0</v>
      </c>
    </row>
    <row r="62" spans="1:6" s="19" customFormat="1" ht="18.75">
      <c r="A62" s="72"/>
      <c r="B62" s="31" t="s">
        <v>64</v>
      </c>
      <c r="C62" s="31" t="s">
        <v>23</v>
      </c>
      <c r="D62" s="24">
        <f>E62+F62</f>
        <v>562070</v>
      </c>
      <c r="E62" s="24">
        <v>562070</v>
      </c>
      <c r="F62" s="24">
        <v>0</v>
      </c>
    </row>
    <row r="63" spans="1:6" s="19" customFormat="1" ht="18.75">
      <c r="A63" s="28" t="s">
        <v>28</v>
      </c>
      <c r="B63" s="34"/>
      <c r="C63" s="34"/>
      <c r="D63" s="27">
        <f>D60+D61+D62</f>
        <v>7038743.85</v>
      </c>
      <c r="E63" s="27">
        <f>E62+E61+E60</f>
        <v>7038743.85</v>
      </c>
      <c r="F63" s="27">
        <f>F62</f>
        <v>0</v>
      </c>
    </row>
    <row r="64" spans="1:6" s="19" customFormat="1" ht="56.25">
      <c r="A64" s="22" t="s">
        <v>65</v>
      </c>
      <c r="B64" s="31" t="s">
        <v>66</v>
      </c>
      <c r="C64" s="31" t="s">
        <v>23</v>
      </c>
      <c r="D64" s="24">
        <f>E64+F64</f>
        <v>0</v>
      </c>
      <c r="E64" s="24">
        <v>0</v>
      </c>
      <c r="F64" s="24">
        <v>0</v>
      </c>
    </row>
    <row r="65" spans="1:6" s="19" customFormat="1" ht="18.75">
      <c r="A65" s="73" t="s">
        <v>28</v>
      </c>
      <c r="B65" s="73"/>
      <c r="C65" s="73"/>
      <c r="D65" s="27">
        <f>E65+F65</f>
        <v>0</v>
      </c>
      <c r="E65" s="27">
        <f>E64</f>
        <v>0</v>
      </c>
      <c r="F65" s="27">
        <v>0</v>
      </c>
    </row>
    <row r="66" spans="1:6" s="19" customFormat="1" ht="23.25" customHeight="1">
      <c r="A66" s="74" t="s">
        <v>67</v>
      </c>
      <c r="B66" s="31" t="s">
        <v>68</v>
      </c>
      <c r="C66" s="31" t="s">
        <v>59</v>
      </c>
      <c r="D66" s="24">
        <f>E66+F66</f>
        <v>6452</v>
      </c>
      <c r="E66" s="24">
        <v>0</v>
      </c>
      <c r="F66" s="24">
        <v>6452</v>
      </c>
    </row>
    <row r="67" spans="1:6" s="19" customFormat="1" ht="23.25" customHeight="1">
      <c r="A67" s="74"/>
      <c r="B67" s="31" t="s">
        <v>68</v>
      </c>
      <c r="C67" s="31" t="s">
        <v>60</v>
      </c>
      <c r="D67" s="24">
        <f>E67+F67</f>
        <v>1948</v>
      </c>
      <c r="E67" s="24">
        <v>0</v>
      </c>
      <c r="F67" s="24">
        <v>1948</v>
      </c>
    </row>
    <row r="68" spans="1:6" s="19" customFormat="1" ht="23.25" customHeight="1">
      <c r="A68" s="74"/>
      <c r="B68" s="31" t="s">
        <v>68</v>
      </c>
      <c r="C68" s="31" t="s">
        <v>23</v>
      </c>
      <c r="D68" s="24">
        <f>E68+F68</f>
        <v>0</v>
      </c>
      <c r="E68" s="24">
        <v>0</v>
      </c>
      <c r="F68" s="24">
        <v>0</v>
      </c>
    </row>
    <row r="69" spans="1:6" s="19" customFormat="1" ht="18.75" customHeight="1">
      <c r="A69" s="75" t="s">
        <v>28</v>
      </c>
      <c r="B69" s="75"/>
      <c r="C69" s="75"/>
      <c r="D69" s="27">
        <f>D66+D67+D68</f>
        <v>8400</v>
      </c>
      <c r="E69" s="27">
        <f>E66+E67+E68</f>
        <v>0</v>
      </c>
      <c r="F69" s="27">
        <f>F66+F67+F68</f>
        <v>8400</v>
      </c>
    </row>
    <row r="70" spans="1:6" s="19" customFormat="1" ht="124.5" customHeight="1" hidden="1">
      <c r="A70" s="43" t="s">
        <v>69</v>
      </c>
      <c r="B70" s="31" t="s">
        <v>70</v>
      </c>
      <c r="C70" s="31" t="s">
        <v>23</v>
      </c>
      <c r="D70" s="24">
        <f aca="true" t="shared" si="3" ref="D70:D79">E70+F70</f>
        <v>0</v>
      </c>
      <c r="E70" s="24">
        <v>0</v>
      </c>
      <c r="F70" s="24">
        <v>0</v>
      </c>
    </row>
    <row r="71" spans="1:6" s="19" customFormat="1" ht="98.25" customHeight="1" hidden="1">
      <c r="A71" s="44" t="s">
        <v>71</v>
      </c>
      <c r="B71" s="31" t="s">
        <v>72</v>
      </c>
      <c r="C71" s="31" t="s">
        <v>23</v>
      </c>
      <c r="D71" s="24">
        <f t="shared" si="3"/>
        <v>0</v>
      </c>
      <c r="E71" s="24">
        <v>0</v>
      </c>
      <c r="F71" s="24">
        <v>0</v>
      </c>
    </row>
    <row r="72" spans="1:6" s="19" customFormat="1" ht="47.25" customHeight="1">
      <c r="A72" s="76" t="s">
        <v>73</v>
      </c>
      <c r="B72" s="77" t="s">
        <v>74</v>
      </c>
      <c r="C72" s="31" t="s">
        <v>23</v>
      </c>
      <c r="D72" s="24">
        <f t="shared" si="3"/>
        <v>10518.8</v>
      </c>
      <c r="E72" s="24">
        <v>10518.8</v>
      </c>
      <c r="F72" s="24">
        <v>0</v>
      </c>
    </row>
    <row r="73" spans="1:6" s="19" customFormat="1" ht="47.25" customHeight="1">
      <c r="A73" s="76"/>
      <c r="B73" s="77"/>
      <c r="C73" s="31" t="s">
        <v>32</v>
      </c>
      <c r="D73" s="24">
        <f t="shared" si="3"/>
        <v>259232.62</v>
      </c>
      <c r="E73" s="24">
        <v>259232.62</v>
      </c>
      <c r="F73" s="24">
        <v>0</v>
      </c>
    </row>
    <row r="74" spans="1:6" s="19" customFormat="1" ht="28.5" customHeight="1">
      <c r="A74" s="78" t="s">
        <v>28</v>
      </c>
      <c r="B74" s="78"/>
      <c r="C74" s="78"/>
      <c r="D74" s="27">
        <f t="shared" si="3"/>
        <v>269751.42</v>
      </c>
      <c r="E74" s="27">
        <f>E72+E73</f>
        <v>269751.42</v>
      </c>
      <c r="F74" s="27">
        <f>F72+F73</f>
        <v>0</v>
      </c>
    </row>
    <row r="75" spans="1:6" s="19" customFormat="1" ht="72" customHeight="1">
      <c r="A75" s="26" t="s">
        <v>75</v>
      </c>
      <c r="B75" s="34" t="s">
        <v>76</v>
      </c>
      <c r="C75" s="34" t="s">
        <v>23</v>
      </c>
      <c r="D75" s="27">
        <f t="shared" si="3"/>
        <v>22000000</v>
      </c>
      <c r="E75" s="27">
        <v>22000000</v>
      </c>
      <c r="F75" s="27">
        <v>0</v>
      </c>
    </row>
    <row r="76" spans="1:6" s="19" customFormat="1" ht="18.75" customHeight="1">
      <c r="A76" s="63" t="s">
        <v>28</v>
      </c>
      <c r="B76" s="63"/>
      <c r="C76" s="63"/>
      <c r="D76" s="27">
        <f t="shared" si="3"/>
        <v>22000000</v>
      </c>
      <c r="E76" s="27">
        <f>E75</f>
        <v>22000000</v>
      </c>
      <c r="F76" s="27">
        <f>F75</f>
        <v>0</v>
      </c>
    </row>
    <row r="77" spans="1:6" s="19" customFormat="1" ht="18.75" customHeight="1">
      <c r="A77" s="66" t="s">
        <v>77</v>
      </c>
      <c r="B77" s="45">
        <v>3810199990</v>
      </c>
      <c r="C77" s="45">
        <v>244</v>
      </c>
      <c r="D77" s="24">
        <f t="shared" si="3"/>
        <v>264479.7</v>
      </c>
      <c r="E77" s="24">
        <v>264479.7</v>
      </c>
      <c r="F77" s="24">
        <v>0</v>
      </c>
    </row>
    <row r="78" spans="1:6" s="19" customFormat="1" ht="18.75" customHeight="1">
      <c r="A78" s="66"/>
      <c r="B78" s="45">
        <v>3810299990</v>
      </c>
      <c r="C78" s="45">
        <v>244</v>
      </c>
      <c r="D78" s="24">
        <f t="shared" si="3"/>
        <v>59560</v>
      </c>
      <c r="E78" s="24">
        <v>59560</v>
      </c>
      <c r="F78" s="24">
        <v>0</v>
      </c>
    </row>
    <row r="79" spans="1:6" s="19" customFormat="1" ht="18.75">
      <c r="A79" s="66"/>
      <c r="B79" s="31" t="s">
        <v>78</v>
      </c>
      <c r="C79" s="31" t="s">
        <v>23</v>
      </c>
      <c r="D79" s="24">
        <f t="shared" si="3"/>
        <v>0</v>
      </c>
      <c r="E79" s="24">
        <v>0</v>
      </c>
      <c r="F79" s="24">
        <v>0</v>
      </c>
    </row>
    <row r="80" spans="1:6" s="19" customFormat="1" ht="18.75" customHeight="1">
      <c r="A80" s="63" t="s">
        <v>28</v>
      </c>
      <c r="B80" s="63"/>
      <c r="C80" s="63"/>
      <c r="D80" s="27">
        <f>D79+D77+D78</f>
        <v>324039.7</v>
      </c>
      <c r="E80" s="27">
        <f>E79+E78+E77</f>
        <v>324039.7</v>
      </c>
      <c r="F80" s="27">
        <f>F79+F78+F77</f>
        <v>0</v>
      </c>
    </row>
    <row r="81" spans="1:6" s="19" customFormat="1" ht="75">
      <c r="A81" s="22" t="s">
        <v>79</v>
      </c>
      <c r="B81" s="12" t="s">
        <v>80</v>
      </c>
      <c r="C81" s="12"/>
      <c r="D81" s="24"/>
      <c r="E81" s="24"/>
      <c r="F81" s="24"/>
    </row>
    <row r="82" spans="1:6" s="19" customFormat="1" ht="18.75" customHeight="1">
      <c r="A82" s="79" t="s">
        <v>81</v>
      </c>
      <c r="B82" s="31" t="s">
        <v>82</v>
      </c>
      <c r="C82" s="31" t="s">
        <v>59</v>
      </c>
      <c r="D82" s="24">
        <f aca="true" t="shared" si="4" ref="D82:D99">E82+F82</f>
        <v>1351219.88</v>
      </c>
      <c r="E82" s="24">
        <v>1351219.88</v>
      </c>
      <c r="F82" s="46">
        <v>0</v>
      </c>
    </row>
    <row r="83" spans="1:6" s="19" customFormat="1" ht="18.75">
      <c r="A83" s="79"/>
      <c r="B83" s="31" t="s">
        <v>82</v>
      </c>
      <c r="C83" s="31" t="s">
        <v>60</v>
      </c>
      <c r="D83" s="24">
        <f t="shared" si="4"/>
        <v>396567.96</v>
      </c>
      <c r="E83" s="24">
        <v>396567.96</v>
      </c>
      <c r="F83" s="46">
        <v>0</v>
      </c>
    </row>
    <row r="84" spans="1:6" s="19" customFormat="1" ht="18.75" customHeight="1">
      <c r="A84" s="80" t="s">
        <v>83</v>
      </c>
      <c r="B84" s="30" t="s">
        <v>84</v>
      </c>
      <c r="C84" s="31" t="s">
        <v>59</v>
      </c>
      <c r="D84" s="24">
        <f t="shared" si="4"/>
        <v>2534158.1</v>
      </c>
      <c r="E84" s="24">
        <v>2534158.1</v>
      </c>
      <c r="F84" s="46">
        <v>0</v>
      </c>
    </row>
    <row r="85" spans="1:6" s="19" customFormat="1" ht="18.75">
      <c r="A85" s="80"/>
      <c r="B85" s="30" t="s">
        <v>84</v>
      </c>
      <c r="C85" s="31" t="s">
        <v>85</v>
      </c>
      <c r="D85" s="24">
        <f t="shared" si="4"/>
        <v>11200</v>
      </c>
      <c r="E85" s="24">
        <v>11200</v>
      </c>
      <c r="F85" s="46">
        <v>0</v>
      </c>
    </row>
    <row r="86" spans="1:6" s="19" customFormat="1" ht="18.75">
      <c r="A86" s="80"/>
      <c r="B86" s="30" t="s">
        <v>84</v>
      </c>
      <c r="C86" s="31" t="s">
        <v>60</v>
      </c>
      <c r="D86" s="24">
        <f t="shared" si="4"/>
        <v>705275.45</v>
      </c>
      <c r="E86" s="24">
        <v>705275.45</v>
      </c>
      <c r="F86" s="46">
        <v>0</v>
      </c>
    </row>
    <row r="87" spans="1:9" s="19" customFormat="1" ht="18.75" customHeight="1">
      <c r="A87" s="80" t="s">
        <v>86</v>
      </c>
      <c r="B87" s="31" t="s">
        <v>87</v>
      </c>
      <c r="C87" s="31" t="s">
        <v>59</v>
      </c>
      <c r="D87" s="24">
        <f t="shared" si="4"/>
        <v>2655959.78</v>
      </c>
      <c r="E87" s="24">
        <v>2655959.78</v>
      </c>
      <c r="F87" s="24">
        <v>0</v>
      </c>
      <c r="G87" s="47"/>
      <c r="H87" s="47"/>
      <c r="I87" s="47"/>
    </row>
    <row r="88" spans="1:9" s="19" customFormat="1" ht="18.75">
      <c r="A88" s="80"/>
      <c r="B88" s="31" t="s">
        <v>87</v>
      </c>
      <c r="C88" s="31" t="s">
        <v>85</v>
      </c>
      <c r="D88" s="24">
        <f t="shared" si="4"/>
        <v>39351</v>
      </c>
      <c r="E88" s="24">
        <v>39351</v>
      </c>
      <c r="F88" s="24">
        <v>0</v>
      </c>
      <c r="G88" s="47"/>
      <c r="H88" s="47"/>
      <c r="I88" s="47"/>
    </row>
    <row r="89" spans="1:9" s="19" customFormat="1" ht="18.75">
      <c r="A89" s="80"/>
      <c r="B89" s="31" t="s">
        <v>87</v>
      </c>
      <c r="C89" s="31" t="s">
        <v>60</v>
      </c>
      <c r="D89" s="24">
        <f t="shared" si="4"/>
        <v>704082.03</v>
      </c>
      <c r="E89" s="24">
        <v>704082.03</v>
      </c>
      <c r="F89" s="24">
        <v>0</v>
      </c>
      <c r="G89" s="47"/>
      <c r="H89" s="47"/>
      <c r="I89" s="47"/>
    </row>
    <row r="90" spans="1:9" s="19" customFormat="1" ht="18.75" customHeight="1">
      <c r="A90" s="81" t="s">
        <v>88</v>
      </c>
      <c r="B90" s="48">
        <v>8010002440</v>
      </c>
      <c r="C90" s="31" t="s">
        <v>23</v>
      </c>
      <c r="D90" s="24">
        <f t="shared" si="4"/>
        <v>636948.39</v>
      </c>
      <c r="E90" s="24">
        <v>636948.39</v>
      </c>
      <c r="F90" s="24">
        <v>0</v>
      </c>
      <c r="G90" s="47"/>
      <c r="H90" s="47"/>
      <c r="I90" s="47"/>
    </row>
    <row r="91" spans="1:9" s="19" customFormat="1" ht="18.75" customHeight="1">
      <c r="A91" s="81"/>
      <c r="B91" s="48">
        <v>8010002440</v>
      </c>
      <c r="C91" s="31" t="s">
        <v>32</v>
      </c>
      <c r="D91" s="24">
        <f t="shared" si="4"/>
        <v>528564.51</v>
      </c>
      <c r="E91" s="24">
        <v>528564.51</v>
      </c>
      <c r="F91" s="24">
        <v>0</v>
      </c>
      <c r="G91" s="47"/>
      <c r="H91" s="47"/>
      <c r="I91" s="47"/>
    </row>
    <row r="92" spans="1:9" s="19" customFormat="1" ht="18.75">
      <c r="A92" s="81"/>
      <c r="B92" s="48">
        <v>8010002440</v>
      </c>
      <c r="C92" s="31" t="s">
        <v>89</v>
      </c>
      <c r="D92" s="24">
        <f t="shared" si="4"/>
        <v>36891.77</v>
      </c>
      <c r="E92" s="24">
        <v>36891.77</v>
      </c>
      <c r="F92" s="24">
        <v>0</v>
      </c>
      <c r="G92" s="47"/>
      <c r="H92" s="47"/>
      <c r="I92" s="47"/>
    </row>
    <row r="93" spans="1:9" s="19" customFormat="1" ht="18.75" customHeight="1">
      <c r="A93" s="82" t="s">
        <v>90</v>
      </c>
      <c r="B93" s="31" t="s">
        <v>91</v>
      </c>
      <c r="C93" s="31" t="s">
        <v>23</v>
      </c>
      <c r="D93" s="24">
        <f t="shared" si="4"/>
        <v>601021.67</v>
      </c>
      <c r="E93" s="24">
        <v>601021.67</v>
      </c>
      <c r="F93" s="24">
        <v>0</v>
      </c>
      <c r="G93" s="47"/>
      <c r="H93" s="47"/>
      <c r="I93" s="47"/>
    </row>
    <row r="94" spans="1:9" s="19" customFormat="1" ht="18.75">
      <c r="A94" s="82"/>
      <c r="B94" s="31" t="s">
        <v>91</v>
      </c>
      <c r="C94" s="31" t="s">
        <v>23</v>
      </c>
      <c r="D94" s="24">
        <f t="shared" si="4"/>
        <v>0</v>
      </c>
      <c r="E94" s="24">
        <v>0</v>
      </c>
      <c r="F94" s="24">
        <v>0</v>
      </c>
      <c r="G94" s="47"/>
      <c r="H94" s="47"/>
      <c r="I94" s="47"/>
    </row>
    <row r="95" spans="1:9" s="19" customFormat="1" ht="18.75" customHeight="1">
      <c r="A95" s="63" t="s">
        <v>28</v>
      </c>
      <c r="B95" s="63" t="s">
        <v>92</v>
      </c>
      <c r="C95" s="63" t="s">
        <v>59</v>
      </c>
      <c r="D95" s="27">
        <f t="shared" si="4"/>
        <v>10201240.54</v>
      </c>
      <c r="E95" s="27">
        <f>E94+E93+E92+E90+E89+E88+E87+E86+E85+E84+E83+E82+E91</f>
        <v>10201240.54</v>
      </c>
      <c r="F95" s="27">
        <f>F94+F93+F92+F90+F89+F88+F87+F86+F85+F84+F83+F82+F91</f>
        <v>0</v>
      </c>
      <c r="G95" s="47"/>
      <c r="H95" s="47"/>
      <c r="I95" s="47"/>
    </row>
    <row r="96" spans="1:9" s="19" customFormat="1" ht="42" customHeight="1">
      <c r="A96" s="49" t="s">
        <v>93</v>
      </c>
      <c r="B96" s="50"/>
      <c r="C96" s="50"/>
      <c r="D96" s="18">
        <f t="shared" si="4"/>
        <v>14003121.059999999</v>
      </c>
      <c r="E96" s="18">
        <f>E100+E101+E102+E103+E104+E105+E106+E107+E108+E109+E110+E111+E112+E113+E114+E115+E116+E117+E118+E119+E120+E121</f>
        <v>13466323.739999998</v>
      </c>
      <c r="F96" s="18">
        <f>F100+F101+F102</f>
        <v>536797.32</v>
      </c>
      <c r="G96" s="47"/>
      <c r="H96" s="47"/>
      <c r="I96" s="47"/>
    </row>
    <row r="97" spans="1:9" s="19" customFormat="1" ht="18.75" customHeight="1">
      <c r="A97" s="64" t="s">
        <v>94</v>
      </c>
      <c r="B97" s="31" t="s">
        <v>95</v>
      </c>
      <c r="C97" s="31" t="s">
        <v>59</v>
      </c>
      <c r="D97" s="24">
        <f t="shared" si="4"/>
        <v>155123.91</v>
      </c>
      <c r="E97" s="24">
        <v>0</v>
      </c>
      <c r="F97" s="24">
        <v>155123.91</v>
      </c>
      <c r="G97" s="47"/>
      <c r="H97" s="47"/>
      <c r="I97" s="47"/>
    </row>
    <row r="98" spans="1:9" s="19" customFormat="1" ht="18.75">
      <c r="A98" s="64"/>
      <c r="B98" s="31" t="s">
        <v>95</v>
      </c>
      <c r="C98" s="31" t="s">
        <v>60</v>
      </c>
      <c r="D98" s="24">
        <f t="shared" si="4"/>
        <v>46847.41</v>
      </c>
      <c r="E98" s="24">
        <v>0</v>
      </c>
      <c r="F98" s="24">
        <v>46847.41</v>
      </c>
      <c r="G98" s="47"/>
      <c r="H98" s="47"/>
      <c r="I98" s="47"/>
    </row>
    <row r="99" spans="1:9" s="19" customFormat="1" ht="18.75">
      <c r="A99" s="64"/>
      <c r="B99" s="31" t="s">
        <v>95</v>
      </c>
      <c r="C99" s="31" t="s">
        <v>23</v>
      </c>
      <c r="D99" s="24">
        <f t="shared" si="4"/>
        <v>20726</v>
      </c>
      <c r="E99" s="24">
        <v>0</v>
      </c>
      <c r="F99" s="24">
        <v>20726</v>
      </c>
      <c r="G99" s="47"/>
      <c r="H99" s="47"/>
      <c r="I99" s="47"/>
    </row>
    <row r="100" spans="1:9" s="19" customFormat="1" ht="18.75">
      <c r="A100" s="83" t="s">
        <v>28</v>
      </c>
      <c r="B100" s="83"/>
      <c r="C100" s="83"/>
      <c r="D100" s="27">
        <f>D97+D98+D99</f>
        <v>222697.32</v>
      </c>
      <c r="E100" s="27">
        <f>E97+E98+E99</f>
        <v>0</v>
      </c>
      <c r="F100" s="27">
        <f>F97+F98+F99</f>
        <v>222697.32</v>
      </c>
      <c r="G100" s="47"/>
      <c r="H100" s="47"/>
      <c r="I100" s="47"/>
    </row>
    <row r="101" spans="1:9" s="19" customFormat="1" ht="45.75" customHeight="1">
      <c r="A101" s="84" t="s">
        <v>96</v>
      </c>
      <c r="B101" s="77" t="s">
        <v>97</v>
      </c>
      <c r="C101" s="31" t="s">
        <v>26</v>
      </c>
      <c r="D101" s="24">
        <f aca="true" t="shared" si="5" ref="D101:D121">E101+F101</f>
        <v>870813.82</v>
      </c>
      <c r="E101" s="24">
        <v>629569.58</v>
      </c>
      <c r="F101" s="24">
        <v>241244.24</v>
      </c>
      <c r="G101" s="47"/>
      <c r="H101" s="47"/>
      <c r="I101" s="47"/>
    </row>
    <row r="102" spans="1:9" s="19" customFormat="1" ht="38.25" customHeight="1">
      <c r="A102" s="84"/>
      <c r="B102" s="77"/>
      <c r="C102" s="31" t="s">
        <v>27</v>
      </c>
      <c r="D102" s="24">
        <f t="shared" si="5"/>
        <v>262986.48</v>
      </c>
      <c r="E102" s="24">
        <v>190130.72</v>
      </c>
      <c r="F102" s="24">
        <v>72855.76</v>
      </c>
      <c r="G102" s="47"/>
      <c r="H102" s="47"/>
      <c r="I102" s="47"/>
    </row>
    <row r="103" spans="1:9" s="19" customFormat="1" ht="50.25" customHeight="1">
      <c r="A103" s="84" t="s">
        <v>98</v>
      </c>
      <c r="B103" s="77" t="s">
        <v>99</v>
      </c>
      <c r="C103" s="31" t="s">
        <v>59</v>
      </c>
      <c r="D103" s="24">
        <f t="shared" si="5"/>
        <v>11346.88</v>
      </c>
      <c r="E103" s="24">
        <v>11346.88</v>
      </c>
      <c r="F103" s="24"/>
      <c r="G103" s="47"/>
      <c r="H103" s="47"/>
      <c r="I103" s="47"/>
    </row>
    <row r="104" spans="1:9" s="19" customFormat="1" ht="50.25" customHeight="1">
      <c r="A104" s="84"/>
      <c r="B104" s="77" t="s">
        <v>100</v>
      </c>
      <c r="C104" s="31" t="s">
        <v>60</v>
      </c>
      <c r="D104" s="24">
        <f t="shared" si="5"/>
        <v>3426.76</v>
      </c>
      <c r="E104" s="24">
        <v>3426.76</v>
      </c>
      <c r="F104" s="24"/>
      <c r="G104" s="47"/>
      <c r="H104" s="47"/>
      <c r="I104" s="47"/>
    </row>
    <row r="105" spans="1:9" s="19" customFormat="1" ht="61.5" customHeight="1">
      <c r="A105" s="84" t="s">
        <v>101</v>
      </c>
      <c r="B105" s="77" t="s">
        <v>100</v>
      </c>
      <c r="C105" s="31" t="s">
        <v>59</v>
      </c>
      <c r="D105" s="24">
        <f t="shared" si="5"/>
        <v>45387.52</v>
      </c>
      <c r="E105" s="24">
        <v>45387.52</v>
      </c>
      <c r="F105" s="24"/>
      <c r="G105" s="47"/>
      <c r="H105" s="47"/>
      <c r="I105" s="47"/>
    </row>
    <row r="106" spans="1:9" s="19" customFormat="1" ht="61.5" customHeight="1">
      <c r="A106" s="84"/>
      <c r="B106" s="77"/>
      <c r="C106" s="31" t="s">
        <v>60</v>
      </c>
      <c r="D106" s="24">
        <f t="shared" si="5"/>
        <v>13707</v>
      </c>
      <c r="E106" s="24">
        <v>13707</v>
      </c>
      <c r="F106" s="24"/>
      <c r="G106" s="47"/>
      <c r="H106" s="47"/>
      <c r="I106" s="47"/>
    </row>
    <row r="107" spans="1:9" s="19" customFormat="1" ht="61.5" customHeight="1">
      <c r="A107" s="84" t="s">
        <v>102</v>
      </c>
      <c r="B107" s="77" t="s">
        <v>103</v>
      </c>
      <c r="C107" s="31" t="s">
        <v>59</v>
      </c>
      <c r="D107" s="24">
        <f t="shared" si="5"/>
        <v>63081.28</v>
      </c>
      <c r="E107" s="24">
        <v>63081.28</v>
      </c>
      <c r="F107" s="24"/>
      <c r="G107" s="47"/>
      <c r="H107" s="47"/>
      <c r="I107" s="47"/>
    </row>
    <row r="108" spans="1:9" s="19" customFormat="1" ht="54" customHeight="1">
      <c r="A108" s="84"/>
      <c r="B108" s="77"/>
      <c r="C108" s="31" t="s">
        <v>60</v>
      </c>
      <c r="D108" s="24">
        <f t="shared" si="5"/>
        <v>19050.56</v>
      </c>
      <c r="E108" s="24">
        <v>19050.56</v>
      </c>
      <c r="F108" s="24"/>
      <c r="G108" s="47"/>
      <c r="H108" s="47"/>
      <c r="I108" s="47"/>
    </row>
    <row r="109" spans="1:9" s="19" customFormat="1" ht="123" customHeight="1">
      <c r="A109" s="51" t="s">
        <v>104</v>
      </c>
      <c r="B109" s="31" t="s">
        <v>105</v>
      </c>
      <c r="C109" s="31" t="s">
        <v>23</v>
      </c>
      <c r="D109" s="24">
        <f t="shared" si="5"/>
        <v>40400</v>
      </c>
      <c r="E109" s="24">
        <v>40400</v>
      </c>
      <c r="F109" s="24"/>
      <c r="G109" s="47"/>
      <c r="H109" s="47"/>
      <c r="I109" s="47"/>
    </row>
    <row r="110" spans="1:9" s="19" customFormat="1" ht="38.25" customHeight="1">
      <c r="A110" s="84" t="s">
        <v>106</v>
      </c>
      <c r="B110" s="77" t="s">
        <v>107</v>
      </c>
      <c r="C110" s="31" t="s">
        <v>26</v>
      </c>
      <c r="D110" s="24">
        <f t="shared" si="5"/>
        <v>1221973.98</v>
      </c>
      <c r="E110" s="24">
        <v>1221973.98</v>
      </c>
      <c r="F110" s="24"/>
      <c r="G110" s="47"/>
      <c r="H110" s="47"/>
      <c r="I110" s="47"/>
    </row>
    <row r="111" spans="1:9" s="19" customFormat="1" ht="38.25" customHeight="1">
      <c r="A111" s="84"/>
      <c r="B111" s="77"/>
      <c r="C111" s="31" t="s">
        <v>27</v>
      </c>
      <c r="D111" s="24">
        <f t="shared" si="5"/>
        <v>477033.73</v>
      </c>
      <c r="E111" s="24">
        <v>477033.73</v>
      </c>
      <c r="F111" s="24"/>
      <c r="G111" s="47"/>
      <c r="H111" s="47"/>
      <c r="I111" s="47"/>
    </row>
    <row r="112" spans="1:9" s="19" customFormat="1" ht="38.25" customHeight="1">
      <c r="A112" s="84"/>
      <c r="B112" s="77"/>
      <c r="C112" s="31" t="s">
        <v>59</v>
      </c>
      <c r="D112" s="24">
        <f t="shared" si="5"/>
        <v>1091700</v>
      </c>
      <c r="E112" s="24">
        <v>1091700</v>
      </c>
      <c r="F112" s="24"/>
      <c r="G112" s="47"/>
      <c r="H112" s="47"/>
      <c r="I112" s="47"/>
    </row>
    <row r="113" spans="1:9" s="19" customFormat="1" ht="38.25" customHeight="1">
      <c r="A113" s="84"/>
      <c r="B113" s="77"/>
      <c r="C113" s="31" t="s">
        <v>60</v>
      </c>
      <c r="D113" s="24">
        <f t="shared" si="5"/>
        <v>413600</v>
      </c>
      <c r="E113" s="24">
        <v>413600</v>
      </c>
      <c r="F113" s="24"/>
      <c r="G113" s="47"/>
      <c r="H113" s="47"/>
      <c r="I113" s="47"/>
    </row>
    <row r="114" spans="1:9" s="19" customFormat="1" ht="38.25" customHeight="1">
      <c r="A114" s="84"/>
      <c r="B114" s="77"/>
      <c r="C114" s="31" t="s">
        <v>23</v>
      </c>
      <c r="D114" s="24">
        <f t="shared" si="5"/>
        <v>458532.6</v>
      </c>
      <c r="E114" s="24">
        <v>458532.6</v>
      </c>
      <c r="F114" s="24"/>
      <c r="G114" s="47"/>
      <c r="H114" s="47"/>
      <c r="I114" s="47"/>
    </row>
    <row r="115" spans="1:9" s="19" customFormat="1" ht="38.25" customHeight="1">
      <c r="A115" s="84"/>
      <c r="B115" s="77"/>
      <c r="C115" s="31" t="s">
        <v>32</v>
      </c>
      <c r="D115" s="24">
        <f t="shared" si="5"/>
        <v>439954.14</v>
      </c>
      <c r="E115" s="24">
        <v>439954.14</v>
      </c>
      <c r="F115" s="24"/>
      <c r="G115" s="47"/>
      <c r="H115" s="47"/>
      <c r="I115" s="47"/>
    </row>
    <row r="116" spans="1:9" s="19" customFormat="1" ht="38.25" customHeight="1">
      <c r="A116" s="51" t="s">
        <v>108</v>
      </c>
      <c r="B116" s="31" t="s">
        <v>109</v>
      </c>
      <c r="C116" s="31" t="s">
        <v>23</v>
      </c>
      <c r="D116" s="24">
        <f t="shared" si="5"/>
        <v>6341681.47</v>
      </c>
      <c r="E116" s="24">
        <v>6341681.47</v>
      </c>
      <c r="F116" s="24"/>
      <c r="G116" s="47"/>
      <c r="H116" s="47"/>
      <c r="I116" s="47"/>
    </row>
    <row r="117" spans="1:9" s="19" customFormat="1" ht="65.25" customHeight="1">
      <c r="A117" s="51" t="s">
        <v>110</v>
      </c>
      <c r="B117" s="31" t="s">
        <v>111</v>
      </c>
      <c r="C117" s="31" t="s">
        <v>23</v>
      </c>
      <c r="D117" s="24">
        <f t="shared" si="5"/>
        <v>100000</v>
      </c>
      <c r="E117" s="24">
        <v>100000</v>
      </c>
      <c r="F117" s="24"/>
      <c r="G117" s="47"/>
      <c r="H117" s="47"/>
      <c r="I117" s="47"/>
    </row>
    <row r="118" spans="1:9" s="19" customFormat="1" ht="56.25" customHeight="1">
      <c r="A118" s="84" t="s">
        <v>112</v>
      </c>
      <c r="B118" s="77" t="s">
        <v>113</v>
      </c>
      <c r="C118" s="31" t="s">
        <v>59</v>
      </c>
      <c r="D118" s="24">
        <f t="shared" si="5"/>
        <v>13322.08</v>
      </c>
      <c r="E118" s="24">
        <v>13322.08</v>
      </c>
      <c r="F118" s="24"/>
      <c r="G118" s="47"/>
      <c r="H118" s="47"/>
      <c r="I118" s="47"/>
    </row>
    <row r="119" spans="1:9" s="19" customFormat="1" ht="56.25" customHeight="1">
      <c r="A119" s="84"/>
      <c r="B119" s="77"/>
      <c r="C119" s="31" t="s">
        <v>60</v>
      </c>
      <c r="D119" s="24">
        <f t="shared" si="5"/>
        <v>3827.92</v>
      </c>
      <c r="E119" s="24">
        <v>3827.92</v>
      </c>
      <c r="F119" s="24"/>
      <c r="G119" s="47"/>
      <c r="H119" s="47"/>
      <c r="I119" s="47"/>
    </row>
    <row r="120" spans="1:9" s="19" customFormat="1" ht="85.5" customHeight="1">
      <c r="A120" s="51" t="s">
        <v>114</v>
      </c>
      <c r="B120" s="31" t="s">
        <v>115</v>
      </c>
      <c r="C120" s="31" t="s">
        <v>116</v>
      </c>
      <c r="D120" s="24">
        <f t="shared" si="5"/>
        <v>1768597.52</v>
      </c>
      <c r="E120" s="24">
        <v>1768597.52</v>
      </c>
      <c r="F120" s="24"/>
      <c r="G120" s="47"/>
      <c r="H120" s="47"/>
      <c r="I120" s="47"/>
    </row>
    <row r="121" spans="1:9" s="19" customFormat="1" ht="38.25" customHeight="1">
      <c r="A121" s="52" t="s">
        <v>117</v>
      </c>
      <c r="B121" s="31" t="s">
        <v>118</v>
      </c>
      <c r="C121" s="31" t="s">
        <v>119</v>
      </c>
      <c r="D121" s="24">
        <f t="shared" si="5"/>
        <v>120000</v>
      </c>
      <c r="E121" s="24">
        <v>120000</v>
      </c>
      <c r="F121" s="24"/>
      <c r="G121" s="47"/>
      <c r="H121" s="47"/>
      <c r="I121" s="47"/>
    </row>
  </sheetData>
  <sheetProtection selectLockedCells="1" selectUnlockedCells="1"/>
  <mergeCells count="62">
    <mergeCell ref="A110:A115"/>
    <mergeCell ref="B110:B115"/>
    <mergeCell ref="A118:A119"/>
    <mergeCell ref="B118:B119"/>
    <mergeCell ref="A103:A104"/>
    <mergeCell ref="B103:B104"/>
    <mergeCell ref="A105:A106"/>
    <mergeCell ref="B105:B106"/>
    <mergeCell ref="A107:A108"/>
    <mergeCell ref="B107:B108"/>
    <mergeCell ref="A93:A94"/>
    <mergeCell ref="A95:C95"/>
    <mergeCell ref="A97:A99"/>
    <mergeCell ref="A100:C100"/>
    <mergeCell ref="A101:A102"/>
    <mergeCell ref="B101:B102"/>
    <mergeCell ref="A77:A79"/>
    <mergeCell ref="A80:C80"/>
    <mergeCell ref="A82:A83"/>
    <mergeCell ref="A84:A86"/>
    <mergeCell ref="A87:A89"/>
    <mergeCell ref="A90:A92"/>
    <mergeCell ref="A66:A68"/>
    <mergeCell ref="A69:C69"/>
    <mergeCell ref="A72:A73"/>
    <mergeCell ref="B72:B73"/>
    <mergeCell ref="A74:C74"/>
    <mergeCell ref="A76:C76"/>
    <mergeCell ref="A55:A56"/>
    <mergeCell ref="B55:B56"/>
    <mergeCell ref="A57:C57"/>
    <mergeCell ref="A59:C59"/>
    <mergeCell ref="A60:A62"/>
    <mergeCell ref="A65:C65"/>
    <mergeCell ref="A45:A46"/>
    <mergeCell ref="B45:B46"/>
    <mergeCell ref="A47:A48"/>
    <mergeCell ref="A50:C50"/>
    <mergeCell ref="A51:A53"/>
    <mergeCell ref="A54:C54"/>
    <mergeCell ref="A35:C35"/>
    <mergeCell ref="A36:A37"/>
    <mergeCell ref="A38:C38"/>
    <mergeCell ref="A40:C40"/>
    <mergeCell ref="A42:C42"/>
    <mergeCell ref="A44:C44"/>
    <mergeCell ref="A16:A18"/>
    <mergeCell ref="B16:B18"/>
    <mergeCell ref="A19:C19"/>
    <mergeCell ref="A20:A26"/>
    <mergeCell ref="A29:C29"/>
    <mergeCell ref="A30:A34"/>
    <mergeCell ref="D1:F1"/>
    <mergeCell ref="D2:F2"/>
    <mergeCell ref="D3:F3"/>
    <mergeCell ref="D4:F4"/>
    <mergeCell ref="A6:F7"/>
    <mergeCell ref="A9:A10"/>
    <mergeCell ref="B9:B10"/>
    <mergeCell ref="C9:C10"/>
    <mergeCell ref="D9:D10"/>
    <mergeCell ref="E9:F9"/>
  </mergeCells>
  <printOptions/>
  <pageMargins left="0.6694444444444444" right="0.5513888888888889" top="0.5513888888888889" bottom="0.5513888888888889" header="0.5118055555555555" footer="0.5118055555555555"/>
  <pageSetup fitToHeight="3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2022-01-10T10:56:20Z</cp:lastPrinted>
  <dcterms:modified xsi:type="dcterms:W3CDTF">2022-01-10T10:57:02Z</dcterms:modified>
  <cp:category/>
  <cp:version/>
  <cp:contentType/>
  <cp:contentStatus/>
</cp:coreProperties>
</file>